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/Users/stonebruno/Library/CloudStorage/GoogleDrive-stonebrunocb@gmail.com/Meu Drive/Arq. de Trabalho/02 - Orçamento/Orçamento/LOA/LOA 2025/Bancada/ATA 06 Contigênciamento/"/>
    </mc:Choice>
  </mc:AlternateContent>
  <xr:revisionPtr revIDLastSave="0" documentId="13_ncr:1_{CD6E0B60-8B0D-BB4E-8F7D-E3AAEA210D5F}" xr6:coauthVersionLast="47" xr6:coauthVersionMax="47" xr10:uidLastSave="{00000000-0000-0000-0000-000000000000}"/>
  <bookViews>
    <workbookView xWindow="-120" yWindow="780" windowWidth="20740" windowHeight="11040" activeTab="1" xr2:uid="{E036CD12-16EB-41C5-AC0C-ED33B37F1D79}"/>
  </bookViews>
  <sheets>
    <sheet name="Instruções" sheetId="1" r:id="rId1"/>
    <sheet name="22.R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2" l="1"/>
  <c r="V12" i="2"/>
  <c r="V11" i="2"/>
  <c r="V10" i="2"/>
  <c r="V9" i="2"/>
  <c r="V8" i="2"/>
  <c r="V7" i="2"/>
  <c r="V6" i="2"/>
  <c r="V5" i="2"/>
  <c r="V4" i="2"/>
  <c r="V3" i="2"/>
  <c r="U2" i="2"/>
  <c r="T2" i="2"/>
  <c r="S2" i="2"/>
  <c r="R2" i="2"/>
  <c r="Q2" i="2"/>
  <c r="P2" i="2"/>
  <c r="O2" i="2"/>
  <c r="N2" i="2"/>
  <c r="M2" i="2"/>
  <c r="L2" i="2"/>
  <c r="V2" i="2" l="1"/>
</calcChain>
</file>

<file path=xl/sharedStrings.xml><?xml version="1.0" encoding="utf-8"?>
<sst xmlns="http://schemas.openxmlformats.org/spreadsheetml/2006/main" count="132" uniqueCount="64">
  <si>
    <t>Instruções de preenchimento</t>
  </si>
  <si>
    <t>(1)</t>
  </si>
  <si>
    <t>Os campos a serem preenchidos estão destacados em verde. Valores entre "0" e o saldo de dotação, observadas as instruções (2), (3) e (4).</t>
  </si>
  <si>
    <t>(2)</t>
  </si>
  <si>
    <t>O total  da proposta de Bloqueio da bancada (célula "S2")  fica verde quando a soma dos valores das programações atingir R$ 89.744.708. Valor diferente disso ficará com erro em vermelho.</t>
  </si>
  <si>
    <t>(3)</t>
  </si>
  <si>
    <t>O total  da proposta de contingenciamento da bancada (célula "U2")  fica verde quando a soma dos valores das programações atingir R$ 174.533.410. Valor diferente disso ficará com erro em vermelho.</t>
  </si>
  <si>
    <t>(4)</t>
  </si>
  <si>
    <t>O valor de Contigenciamento da bancada (coluna U), nas linhas, leva em consideração o valor do Bloqueio (coluna S).</t>
  </si>
  <si>
    <t>(5)</t>
  </si>
  <si>
    <t>A planilha está protegida e os campos não destacados em verde não podem ser alterados.</t>
  </si>
  <si>
    <t>UF Autor</t>
  </si>
  <si>
    <t>Autor</t>
  </si>
  <si>
    <t>Ano</t>
  </si>
  <si>
    <t>RP</t>
  </si>
  <si>
    <t>Tipo Autor</t>
  </si>
  <si>
    <t>Nro. Emenda</t>
  </si>
  <si>
    <t>Órgão</t>
  </si>
  <si>
    <t>UO</t>
  </si>
  <si>
    <t>Ação</t>
  </si>
  <si>
    <t>Localizador</t>
  </si>
  <si>
    <t>GND</t>
  </si>
  <si>
    <t>Dotação Inicial Emenda
R$</t>
  </si>
  <si>
    <t>Dotação Atual Emenda
R$</t>
  </si>
  <si>
    <t>Empenhado
R$</t>
  </si>
  <si>
    <t>Liquidado
R$</t>
  </si>
  <si>
    <t>Pago
R$</t>
  </si>
  <si>
    <t>Saldo de dotação
R$</t>
  </si>
  <si>
    <t>Bloqueio
Linear
(LC nº 200/2023)
R$</t>
  </si>
  <si>
    <t>Bloqueio
Bancada
(LC nº 200/2023 )
R$</t>
  </si>
  <si>
    <t>Contingenciamento
Linear
(art. 9º LRF)
R$</t>
  </si>
  <si>
    <t>Contingenciamento Bancada
(art. 9º LRF)
R$</t>
  </si>
  <si>
    <t>Bloq.
+ 
Contigen.
OK?</t>
  </si>
  <si>
    <t>RR</t>
  </si>
  <si>
    <t>Bancada de Roraima</t>
  </si>
  <si>
    <t>7 - Emendas de Bancada Estadual</t>
  </si>
  <si>
    <t>Bancada Estadual</t>
  </si>
  <si>
    <t>26000 - Ministério da Educação</t>
  </si>
  <si>
    <t>26250 - Fundação Universidade Federal de Roraima</t>
  </si>
  <si>
    <t>8282 - Reestruturação e Modernização das Instituições Federais de Ensino Superior</t>
  </si>
  <si>
    <t>0014 - No Estado de Roraima</t>
  </si>
  <si>
    <t>4 - Investimentos</t>
  </si>
  <si>
    <t>53000 - Ministério da Integração e do Desenvolvimento Regional</t>
  </si>
  <si>
    <t>53101 - Ministério da Integração e do Desenvolvimento Regional - Administração Direta</t>
  </si>
  <si>
    <t>00SX - Apoio a Projetos de Desenvolvimento Sustentável Local Integrado</t>
  </si>
  <si>
    <t>7088 - Região Metropolitana Sul - No Estado de Roraima</t>
  </si>
  <si>
    <t>56000 - Ministério das Cidades</t>
  </si>
  <si>
    <t>56101 - Ministério das Cidades - Administração Direta</t>
  </si>
  <si>
    <t>00T1 - Apoio à Política Nacional de Desenvolvimento Urbano Voltado à Implantação e Qualificação Viária</t>
  </si>
  <si>
    <t>0238 - No Município de Boa Vista - RR</t>
  </si>
  <si>
    <t>7020 - Construção do Viaduto na interseção das avenidas Venezuela - Brigadeiro Eduardo Gomes - No Município de Boa Vista - RR</t>
  </si>
  <si>
    <t>1211 - Implementação de Infraestrutura Básica nos Municípios da Região do Calha Norte</t>
  </si>
  <si>
    <t>0240 - No Município de Cantá - RR</t>
  </si>
  <si>
    <t>0237 - No Município de Alto Alegre - RR</t>
  </si>
  <si>
    <t>36000 - Ministério da Saúde</t>
  </si>
  <si>
    <t>36901 - Fundo Nacional de Saúde</t>
  </si>
  <si>
    <t>2E90 - Incremento Temporário ao Custeio dos Serviços de Assistência Hospitalar e Ambulatorial para Cumprimento de Metas</t>
  </si>
  <si>
    <t>3 - Outras Despesas Correntes</t>
  </si>
  <si>
    <t>52000 - Ministério da Defesa</t>
  </si>
  <si>
    <t>52111 - Comando da Aeronáutica</t>
  </si>
  <si>
    <t>2E74 - Estruturação e Modernização de Unidades de Saúde das Forças Armadas</t>
  </si>
  <si>
    <t>7194 - Construção de Novo Prédio para o GSAU-BV - No Município de Boa Vista - RR</t>
  </si>
  <si>
    <t>7236 - Construção de Quadras Poliesportivas - No Município de Boa Vista - RR</t>
  </si>
  <si>
    <t>7089 - Pavimentação de Estradas Vicinais - No Município de Bonfim -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</si>
</sst>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sz val="7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rgb="FFC0E6F5"/>
      </patternFill>
    </fill>
    <fill>
      <patternFill patternType="solid">
        <fgColor rgb="FFC0E6F5"/>
        <bgColor rgb="FFC0E6F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/>
    <xf numFmtId="43" fontId="1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/>
    </xf>
    <xf numFmtId="164" fontId="3" fillId="4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vertical="center"/>
    </xf>
    <xf numFmtId="3" fontId="5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</cellXfs>
  <cellStyles count="3">
    <cellStyle name="Normal" xfId="0" builtinId="0"/>
    <cellStyle name="Vírgula" xfId="1" builtinId="3"/>
    <cellStyle name="Vírgula 2" xfId="2" xr:uid="{6A3DDC98-B97A-41F2-806B-E4492038DB94}"/>
  </cellStyles>
  <dxfs count="4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>
          <bgColor rgb="FFC0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CB9CD-DC33-4ED6-9DCE-8C63CD7D230D}">
  <sheetPr codeName="Planilha1"/>
  <dimension ref="A1:B13"/>
  <sheetViews>
    <sheetView zoomScale="110" zoomScaleNormal="110" workbookViewId="0">
      <selection activeCell="B8" sqref="B8"/>
    </sheetView>
  </sheetViews>
  <sheetFormatPr baseColWidth="10" defaultColWidth="8.83203125" defaultRowHeight="15" x14ac:dyDescent="0.2"/>
  <cols>
    <col min="1" max="1" width="3.5" style="1" bestFit="1" customWidth="1"/>
    <col min="2" max="2" width="98.5" customWidth="1"/>
  </cols>
  <sheetData>
    <row r="1" spans="1:2" x14ac:dyDescent="0.2">
      <c r="B1" s="2" t="s">
        <v>0</v>
      </c>
    </row>
    <row r="2" spans="1:2" ht="32" x14ac:dyDescent="0.2">
      <c r="A2" s="3" t="s">
        <v>1</v>
      </c>
      <c r="B2" s="4" t="s">
        <v>2</v>
      </c>
    </row>
    <row r="3" spans="1:2" ht="32" x14ac:dyDescent="0.2">
      <c r="A3" s="3" t="s">
        <v>3</v>
      </c>
      <c r="B3" s="5" t="s">
        <v>4</v>
      </c>
    </row>
    <row r="4" spans="1:2" ht="32" x14ac:dyDescent="0.2">
      <c r="A4" s="3" t="s">
        <v>5</v>
      </c>
      <c r="B4" s="5" t="s">
        <v>6</v>
      </c>
    </row>
    <row r="5" spans="1:2" ht="16" x14ac:dyDescent="0.2">
      <c r="A5" s="3" t="s">
        <v>7</v>
      </c>
      <c r="B5" s="6" t="s">
        <v>8</v>
      </c>
    </row>
    <row r="6" spans="1:2" ht="16" x14ac:dyDescent="0.2">
      <c r="A6" s="3" t="s">
        <v>9</v>
      </c>
      <c r="B6" s="5" t="s">
        <v>10</v>
      </c>
    </row>
    <row r="9" spans="1:2" x14ac:dyDescent="0.2">
      <c r="B9" s="7"/>
    </row>
    <row r="10" spans="1:2" x14ac:dyDescent="0.2">
      <c r="B10" s="7"/>
    </row>
    <row r="11" spans="1:2" x14ac:dyDescent="0.2">
      <c r="B11" s="7"/>
    </row>
    <row r="12" spans="1:2" x14ac:dyDescent="0.2">
      <c r="B12" s="7"/>
    </row>
    <row r="13" spans="1:2" x14ac:dyDescent="0.2">
      <c r="B13" s="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D4E4-7B8B-480F-9ABC-2B51E3BF81DC}">
  <sheetPr codeName="Planilha23"/>
  <dimension ref="A1:V13"/>
  <sheetViews>
    <sheetView tabSelected="1" zoomScale="50" zoomScaleNormal="90" workbookViewId="0">
      <pane xSplit="6" ySplit="2" topLeftCell="G3" activePane="bottomRight" state="frozen"/>
      <selection activeCell="B8" sqref="B8"/>
      <selection pane="topRight" activeCell="B8" sqref="B8"/>
      <selection pane="bottomLeft" activeCell="B8" sqref="B8"/>
      <selection pane="bottomRight" activeCell="AA10" sqref="AA10"/>
    </sheetView>
  </sheetViews>
  <sheetFormatPr baseColWidth="10" defaultColWidth="8.83203125" defaultRowHeight="15" x14ac:dyDescent="0.2"/>
  <cols>
    <col min="1" max="1" width="6.1640625" hidden="1" customWidth="1"/>
    <col min="2" max="2" width="9.1640625" hidden="1" customWidth="1"/>
    <col min="3" max="3" width="4.5" hidden="1" customWidth="1"/>
    <col min="4" max="4" width="4" hidden="1" customWidth="1"/>
    <col min="5" max="5" width="9.1640625" hidden="1" customWidth="1"/>
    <col min="6" max="6" width="9.1640625" customWidth="1"/>
    <col min="7" max="8" width="7.83203125" customWidth="1"/>
    <col min="9" max="9" width="33.5" customWidth="1"/>
    <col min="10" max="10" width="5.6640625" customWidth="1"/>
    <col min="11" max="11" width="4.83203125" customWidth="1"/>
    <col min="12" max="13" width="14.1640625" bestFit="1" customWidth="1"/>
    <col min="14" max="14" width="11.33203125" bestFit="1" customWidth="1"/>
    <col min="15" max="15" width="9.6640625" bestFit="1" customWidth="1"/>
    <col min="16" max="16" width="6.33203125" bestFit="1" customWidth="1"/>
    <col min="17" max="17" width="14.1640625" bestFit="1" customWidth="1"/>
    <col min="18" max="18" width="16.1640625" bestFit="1" customWidth="1"/>
    <col min="19" max="19" width="13.83203125" bestFit="1" customWidth="1"/>
    <col min="20" max="20" width="16.1640625" bestFit="1" customWidth="1"/>
    <col min="21" max="21" width="14.83203125" bestFit="1" customWidth="1"/>
    <col min="22" max="22" width="9" bestFit="1" customWidth="1"/>
  </cols>
  <sheetData>
    <row r="1" spans="1:22" ht="52.5" customHeight="1" x14ac:dyDescent="0.2">
      <c r="A1" s="8" t="s">
        <v>11</v>
      </c>
      <c r="B1" s="8" t="s">
        <v>12</v>
      </c>
      <c r="C1" s="8" t="s">
        <v>13</v>
      </c>
      <c r="D1" s="8" t="s">
        <v>14</v>
      </c>
      <c r="E1" s="8" t="s">
        <v>15</v>
      </c>
      <c r="F1" s="8" t="s">
        <v>16</v>
      </c>
      <c r="G1" s="8" t="s">
        <v>17</v>
      </c>
      <c r="H1" s="8" t="s">
        <v>18</v>
      </c>
      <c r="I1" s="8" t="s">
        <v>19</v>
      </c>
      <c r="J1" s="8" t="s">
        <v>20</v>
      </c>
      <c r="K1" s="8" t="s">
        <v>21</v>
      </c>
      <c r="L1" s="8" t="s">
        <v>22</v>
      </c>
      <c r="M1" s="8" t="s">
        <v>23</v>
      </c>
      <c r="N1" s="8" t="s">
        <v>24</v>
      </c>
      <c r="O1" s="8" t="s">
        <v>25</v>
      </c>
      <c r="P1" s="8" t="s">
        <v>26</v>
      </c>
      <c r="Q1" s="8" t="s">
        <v>27</v>
      </c>
      <c r="R1" s="9" t="s">
        <v>28</v>
      </c>
      <c r="S1" s="10" t="s">
        <v>29</v>
      </c>
      <c r="T1" s="9" t="s">
        <v>30</v>
      </c>
      <c r="U1" s="10" t="s">
        <v>31</v>
      </c>
      <c r="V1" s="11" t="s">
        <v>32</v>
      </c>
    </row>
    <row r="2" spans="1:22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>
        <f t="shared" ref="L2:U2" si="0">SUBTOTAL(9,L3:L13)</f>
        <v>528889656</v>
      </c>
      <c r="M2" s="12">
        <f t="shared" si="0"/>
        <v>528889656</v>
      </c>
      <c r="N2" s="12">
        <f t="shared" si="0"/>
        <v>0</v>
      </c>
      <c r="O2" s="12">
        <f t="shared" si="0"/>
        <v>0</v>
      </c>
      <c r="P2" s="12">
        <f t="shared" si="0"/>
        <v>0</v>
      </c>
      <c r="Q2" s="12">
        <f t="shared" si="0"/>
        <v>528889656</v>
      </c>
      <c r="R2" s="12">
        <f t="shared" si="0"/>
        <v>89744708</v>
      </c>
      <c r="S2" s="12">
        <f t="shared" si="0"/>
        <v>89744708</v>
      </c>
      <c r="T2" s="12">
        <f t="shared" si="0"/>
        <v>174533410</v>
      </c>
      <c r="U2" s="12">
        <f t="shared" si="0"/>
        <v>174533410</v>
      </c>
      <c r="V2" s="13" t="str">
        <f>IF(OR(S2&lt;&gt;R2, U2&lt;&gt;T2), "ERRO", "OK")</f>
        <v>OK</v>
      </c>
    </row>
    <row r="3" spans="1:22" ht="39.75" customHeight="1" x14ac:dyDescent="0.2">
      <c r="A3" s="14" t="s">
        <v>33</v>
      </c>
      <c r="B3" s="15" t="s">
        <v>34</v>
      </c>
      <c r="C3" s="14">
        <v>2025</v>
      </c>
      <c r="D3" s="16" t="s">
        <v>35</v>
      </c>
      <c r="E3" s="15" t="s">
        <v>36</v>
      </c>
      <c r="F3" s="14">
        <v>71240001</v>
      </c>
      <c r="G3" s="16" t="s">
        <v>37</v>
      </c>
      <c r="H3" s="16" t="s">
        <v>38</v>
      </c>
      <c r="I3" s="17" t="s">
        <v>39</v>
      </c>
      <c r="J3" s="16" t="s">
        <v>40</v>
      </c>
      <c r="K3" s="16" t="s">
        <v>41</v>
      </c>
      <c r="L3" s="18">
        <v>19242631</v>
      </c>
      <c r="M3" s="18">
        <v>19242631</v>
      </c>
      <c r="N3" s="19">
        <v>0</v>
      </c>
      <c r="O3" s="19">
        <v>0</v>
      </c>
      <c r="P3" s="19">
        <v>0</v>
      </c>
      <c r="Q3" s="18">
        <v>19242631</v>
      </c>
      <c r="R3" s="20">
        <v>3265188</v>
      </c>
      <c r="S3" s="21">
        <v>8953690</v>
      </c>
      <c r="T3" s="20">
        <v>6350061</v>
      </c>
      <c r="U3" s="21">
        <v>1152471</v>
      </c>
      <c r="V3" s="22" t="str">
        <f t="shared" ref="V3:V13" si="1">IF(OR(S3&lt;0, U3&lt;0, S3&lt;&gt;INT(S3), U3&lt;&gt;INT(U3)), "Erro: Dado Inválido", "")</f>
        <v/>
      </c>
    </row>
    <row r="4" spans="1:22" ht="39.75" customHeight="1" x14ac:dyDescent="0.2">
      <c r="A4" s="14" t="s">
        <v>33</v>
      </c>
      <c r="B4" s="15" t="s">
        <v>34</v>
      </c>
      <c r="C4" s="14">
        <v>2025</v>
      </c>
      <c r="D4" s="16" t="s">
        <v>35</v>
      </c>
      <c r="E4" s="15" t="s">
        <v>36</v>
      </c>
      <c r="F4" s="14">
        <v>71240002</v>
      </c>
      <c r="G4" s="16" t="s">
        <v>42</v>
      </c>
      <c r="H4" s="16" t="s">
        <v>43</v>
      </c>
      <c r="I4" s="17" t="s">
        <v>44</v>
      </c>
      <c r="J4" s="16" t="s">
        <v>45</v>
      </c>
      <c r="K4" s="16" t="s">
        <v>41</v>
      </c>
      <c r="L4" s="18">
        <v>53080877</v>
      </c>
      <c r="M4" s="18">
        <v>53080877</v>
      </c>
      <c r="N4" s="19">
        <v>0</v>
      </c>
      <c r="O4" s="19">
        <v>0</v>
      </c>
      <c r="P4" s="19">
        <v>0</v>
      </c>
      <c r="Q4" s="18">
        <v>53080877</v>
      </c>
      <c r="R4" s="20">
        <v>9007035</v>
      </c>
      <c r="S4" s="21">
        <v>16158610</v>
      </c>
      <c r="T4" s="20">
        <v>17516671</v>
      </c>
      <c r="U4" s="21">
        <v>22866674</v>
      </c>
      <c r="V4" s="22" t="str">
        <f t="shared" si="1"/>
        <v/>
      </c>
    </row>
    <row r="5" spans="1:22" ht="39.75" customHeight="1" x14ac:dyDescent="0.2">
      <c r="A5" s="14" t="s">
        <v>33</v>
      </c>
      <c r="B5" s="15" t="s">
        <v>34</v>
      </c>
      <c r="C5" s="14">
        <v>2025</v>
      </c>
      <c r="D5" s="16" t="s">
        <v>35</v>
      </c>
      <c r="E5" s="15" t="s">
        <v>36</v>
      </c>
      <c r="F5" s="14">
        <v>71240003</v>
      </c>
      <c r="G5" s="16" t="s">
        <v>46</v>
      </c>
      <c r="H5" s="16" t="s">
        <v>47</v>
      </c>
      <c r="I5" s="17" t="s">
        <v>48</v>
      </c>
      <c r="J5" s="16" t="s">
        <v>49</v>
      </c>
      <c r="K5" s="16" t="s">
        <v>41</v>
      </c>
      <c r="L5" s="18">
        <v>106080877</v>
      </c>
      <c r="M5" s="18">
        <v>106080877</v>
      </c>
      <c r="N5" s="19">
        <v>0</v>
      </c>
      <c r="O5" s="19">
        <v>0</v>
      </c>
      <c r="P5" s="19">
        <v>0</v>
      </c>
      <c r="Q5" s="18">
        <v>106080877</v>
      </c>
      <c r="R5" s="20">
        <v>18000352</v>
      </c>
      <c r="S5" s="21">
        <v>12103017</v>
      </c>
      <c r="T5" s="20">
        <v>35006660</v>
      </c>
      <c r="U5" s="21">
        <v>22866674</v>
      </c>
      <c r="V5" s="22" t="str">
        <f t="shared" si="1"/>
        <v/>
      </c>
    </row>
    <row r="6" spans="1:22" ht="39.75" customHeight="1" x14ac:dyDescent="0.2">
      <c r="A6" s="14" t="s">
        <v>33</v>
      </c>
      <c r="B6" s="15" t="s">
        <v>34</v>
      </c>
      <c r="C6" s="14">
        <v>2025</v>
      </c>
      <c r="D6" s="16" t="s">
        <v>35</v>
      </c>
      <c r="E6" s="15" t="s">
        <v>36</v>
      </c>
      <c r="F6" s="14">
        <v>71240004</v>
      </c>
      <c r="G6" s="16" t="s">
        <v>46</v>
      </c>
      <c r="H6" s="16" t="s">
        <v>47</v>
      </c>
      <c r="I6" s="17" t="s">
        <v>48</v>
      </c>
      <c r="J6" s="16" t="s">
        <v>50</v>
      </c>
      <c r="K6" s="16" t="s">
        <v>41</v>
      </c>
      <c r="L6" s="18">
        <v>46080877</v>
      </c>
      <c r="M6" s="18">
        <v>46080877</v>
      </c>
      <c r="N6" s="19">
        <v>0</v>
      </c>
      <c r="O6" s="19">
        <v>0</v>
      </c>
      <c r="P6" s="19">
        <v>0</v>
      </c>
      <c r="Q6" s="18">
        <v>46080877</v>
      </c>
      <c r="R6" s="20">
        <v>7819239</v>
      </c>
      <c r="S6" s="21">
        <v>13158610</v>
      </c>
      <c r="T6" s="20">
        <v>15206674</v>
      </c>
      <c r="U6" s="21">
        <v>30866674</v>
      </c>
      <c r="V6" s="22" t="str">
        <f t="shared" si="1"/>
        <v/>
      </c>
    </row>
    <row r="7" spans="1:22" ht="39.75" customHeight="1" x14ac:dyDescent="0.2">
      <c r="A7" s="14" t="s">
        <v>33</v>
      </c>
      <c r="B7" s="15" t="s">
        <v>34</v>
      </c>
      <c r="C7" s="14">
        <v>2025</v>
      </c>
      <c r="D7" s="16" t="s">
        <v>35</v>
      </c>
      <c r="E7" s="15" t="s">
        <v>36</v>
      </c>
      <c r="F7" s="14">
        <v>71240005</v>
      </c>
      <c r="G7" s="16" t="s">
        <v>42</v>
      </c>
      <c r="H7" s="16" t="s">
        <v>43</v>
      </c>
      <c r="I7" s="17" t="s">
        <v>51</v>
      </c>
      <c r="J7" s="16" t="s">
        <v>49</v>
      </c>
      <c r="K7" s="16" t="s">
        <v>41</v>
      </c>
      <c r="L7" s="18">
        <v>96161754</v>
      </c>
      <c r="M7" s="18">
        <v>96161754</v>
      </c>
      <c r="N7" s="19">
        <v>0</v>
      </c>
      <c r="O7" s="19">
        <v>0</v>
      </c>
      <c r="P7" s="19">
        <v>0</v>
      </c>
      <c r="Q7" s="18">
        <v>96161754</v>
      </c>
      <c r="R7" s="20">
        <v>16317219</v>
      </c>
      <c r="S7" s="21">
        <v>16317220</v>
      </c>
      <c r="T7" s="20">
        <v>31733346</v>
      </c>
      <c r="U7" s="21">
        <v>31733348</v>
      </c>
      <c r="V7" s="22" t="str">
        <f t="shared" si="1"/>
        <v/>
      </c>
    </row>
    <row r="8" spans="1:22" ht="39.75" customHeight="1" x14ac:dyDescent="0.2">
      <c r="A8" s="14" t="s">
        <v>33</v>
      </c>
      <c r="B8" s="15" t="s">
        <v>34</v>
      </c>
      <c r="C8" s="14">
        <v>2025</v>
      </c>
      <c r="D8" s="16" t="s">
        <v>35</v>
      </c>
      <c r="E8" s="15" t="s">
        <v>36</v>
      </c>
      <c r="F8" s="14">
        <v>71240006</v>
      </c>
      <c r="G8" s="16" t="s">
        <v>42</v>
      </c>
      <c r="H8" s="16" t="s">
        <v>43</v>
      </c>
      <c r="I8" s="17" t="s">
        <v>44</v>
      </c>
      <c r="J8" s="16" t="s">
        <v>52</v>
      </c>
      <c r="K8" s="16" t="s">
        <v>41</v>
      </c>
      <c r="L8" s="18">
        <v>63080886</v>
      </c>
      <c r="M8" s="18">
        <v>63080886</v>
      </c>
      <c r="N8" s="19">
        <v>0</v>
      </c>
      <c r="O8" s="19">
        <v>0</v>
      </c>
      <c r="P8" s="19">
        <v>0</v>
      </c>
      <c r="Q8" s="18">
        <v>63080886</v>
      </c>
      <c r="R8" s="20">
        <v>10703888</v>
      </c>
      <c r="S8" s="21">
        <v>13017218</v>
      </c>
      <c r="T8" s="20">
        <v>20816671</v>
      </c>
      <c r="U8" s="21">
        <v>15866670</v>
      </c>
      <c r="V8" s="22" t="str">
        <f t="shared" si="1"/>
        <v/>
      </c>
    </row>
    <row r="9" spans="1:22" ht="39.75" customHeight="1" x14ac:dyDescent="0.2">
      <c r="A9" s="14" t="s">
        <v>33</v>
      </c>
      <c r="B9" s="15" t="s">
        <v>34</v>
      </c>
      <c r="C9" s="14">
        <v>2025</v>
      </c>
      <c r="D9" s="16" t="s">
        <v>35</v>
      </c>
      <c r="E9" s="15" t="s">
        <v>36</v>
      </c>
      <c r="F9" s="14">
        <v>71240007</v>
      </c>
      <c r="G9" s="16" t="s">
        <v>42</v>
      </c>
      <c r="H9" s="16" t="s">
        <v>43</v>
      </c>
      <c r="I9" s="17" t="s">
        <v>44</v>
      </c>
      <c r="J9" s="16" t="s">
        <v>53</v>
      </c>
      <c r="K9" s="16" t="s">
        <v>41</v>
      </c>
      <c r="L9" s="18">
        <v>97000000</v>
      </c>
      <c r="M9" s="18">
        <v>97000000</v>
      </c>
      <c r="N9" s="19">
        <v>0</v>
      </c>
      <c r="O9" s="19">
        <v>0</v>
      </c>
      <c r="P9" s="19">
        <v>0</v>
      </c>
      <c r="Q9" s="18">
        <v>97000000</v>
      </c>
      <c r="R9" s="20">
        <v>16459457</v>
      </c>
      <c r="S9" s="21">
        <v>1700000</v>
      </c>
      <c r="T9" s="20">
        <v>32009967</v>
      </c>
      <c r="U9" s="21">
        <v>26811081</v>
      </c>
      <c r="V9" s="22" t="str">
        <f t="shared" si="1"/>
        <v/>
      </c>
    </row>
    <row r="10" spans="1:22" ht="39.75" customHeight="1" x14ac:dyDescent="0.2">
      <c r="A10" s="14" t="s">
        <v>33</v>
      </c>
      <c r="B10" s="15" t="s">
        <v>34</v>
      </c>
      <c r="C10" s="14">
        <v>2025</v>
      </c>
      <c r="D10" s="16" t="s">
        <v>35</v>
      </c>
      <c r="E10" s="15" t="s">
        <v>36</v>
      </c>
      <c r="F10" s="14">
        <v>71240008</v>
      </c>
      <c r="G10" s="16" t="s">
        <v>54</v>
      </c>
      <c r="H10" s="16" t="s">
        <v>55</v>
      </c>
      <c r="I10" s="17" t="s">
        <v>56</v>
      </c>
      <c r="J10" s="16" t="s">
        <v>49</v>
      </c>
      <c r="K10" s="16" t="s">
        <v>57</v>
      </c>
      <c r="L10" s="18">
        <v>22000000</v>
      </c>
      <c r="M10" s="18">
        <v>22000000</v>
      </c>
      <c r="N10" s="19">
        <v>0</v>
      </c>
      <c r="O10" s="19">
        <v>0</v>
      </c>
      <c r="P10" s="19">
        <v>0</v>
      </c>
      <c r="Q10" s="18">
        <v>22000000</v>
      </c>
      <c r="R10" s="20">
        <v>3733072</v>
      </c>
      <c r="S10" s="21">
        <v>3000000</v>
      </c>
      <c r="T10" s="20">
        <v>7259992</v>
      </c>
      <c r="U10" s="21">
        <v>4000000</v>
      </c>
      <c r="V10" s="22" t="str">
        <f t="shared" si="1"/>
        <v/>
      </c>
    </row>
    <row r="11" spans="1:22" ht="39.75" customHeight="1" x14ac:dyDescent="0.2">
      <c r="A11" s="14" t="s">
        <v>33</v>
      </c>
      <c r="B11" s="15" t="s">
        <v>34</v>
      </c>
      <c r="C11" s="14">
        <v>2025</v>
      </c>
      <c r="D11" s="16" t="s">
        <v>35</v>
      </c>
      <c r="E11" s="15" t="s">
        <v>36</v>
      </c>
      <c r="F11" s="14">
        <v>71240009</v>
      </c>
      <c r="G11" s="16" t="s">
        <v>58</v>
      </c>
      <c r="H11" s="16" t="s">
        <v>59</v>
      </c>
      <c r="I11" s="17" t="s">
        <v>60</v>
      </c>
      <c r="J11" s="16" t="s">
        <v>61</v>
      </c>
      <c r="K11" s="16" t="s">
        <v>41</v>
      </c>
      <c r="L11" s="18">
        <v>2080877</v>
      </c>
      <c r="M11" s="18">
        <v>2080877</v>
      </c>
      <c r="N11" s="19">
        <v>0</v>
      </c>
      <c r="O11" s="19">
        <v>0</v>
      </c>
      <c r="P11" s="19">
        <v>0</v>
      </c>
      <c r="Q11" s="18">
        <v>2080877</v>
      </c>
      <c r="R11" s="20">
        <v>353093</v>
      </c>
      <c r="S11" s="21">
        <v>1500000</v>
      </c>
      <c r="T11" s="20">
        <v>686688</v>
      </c>
      <c r="U11" s="21">
        <v>580877</v>
      </c>
      <c r="V11" s="22" t="str">
        <f t="shared" si="1"/>
        <v/>
      </c>
    </row>
    <row r="12" spans="1:22" ht="39.75" customHeight="1" x14ac:dyDescent="0.2">
      <c r="A12" s="14" t="s">
        <v>33</v>
      </c>
      <c r="B12" s="15" t="s">
        <v>34</v>
      </c>
      <c r="C12" s="14">
        <v>2025</v>
      </c>
      <c r="D12" s="16" t="s">
        <v>35</v>
      </c>
      <c r="E12" s="15" t="s">
        <v>36</v>
      </c>
      <c r="F12" s="14">
        <v>71240010</v>
      </c>
      <c r="G12" s="16" t="s">
        <v>42</v>
      </c>
      <c r="H12" s="16" t="s">
        <v>43</v>
      </c>
      <c r="I12" s="17" t="s">
        <v>51</v>
      </c>
      <c r="J12" s="16" t="s">
        <v>62</v>
      </c>
      <c r="K12" s="16" t="s">
        <v>41</v>
      </c>
      <c r="L12" s="18">
        <v>6000000</v>
      </c>
      <c r="M12" s="18">
        <v>6000000</v>
      </c>
      <c r="N12" s="19">
        <v>0</v>
      </c>
      <c r="O12" s="19">
        <v>0</v>
      </c>
      <c r="P12" s="19">
        <v>0</v>
      </c>
      <c r="Q12" s="18">
        <v>6000000</v>
      </c>
      <c r="R12" s="20">
        <v>1018110</v>
      </c>
      <c r="S12" s="21">
        <v>1077733</v>
      </c>
      <c r="T12" s="20">
        <v>1979997</v>
      </c>
      <c r="U12" s="21">
        <v>4922267</v>
      </c>
      <c r="V12" s="22" t="str">
        <f t="shared" si="1"/>
        <v/>
      </c>
    </row>
    <row r="13" spans="1:22" ht="39.75" customHeight="1" x14ac:dyDescent="0.2">
      <c r="A13" s="14" t="s">
        <v>33</v>
      </c>
      <c r="B13" s="15" t="s">
        <v>34</v>
      </c>
      <c r="C13" s="14">
        <v>2025</v>
      </c>
      <c r="D13" s="16" t="s">
        <v>35</v>
      </c>
      <c r="E13" s="15" t="s">
        <v>36</v>
      </c>
      <c r="F13" s="14">
        <v>71240011</v>
      </c>
      <c r="G13" s="16" t="s">
        <v>42</v>
      </c>
      <c r="H13" s="16" t="s">
        <v>43</v>
      </c>
      <c r="I13" s="17" t="s">
        <v>44</v>
      </c>
      <c r="J13" s="16" t="s">
        <v>63</v>
      </c>
      <c r="K13" s="16" t="s">
        <v>41</v>
      </c>
      <c r="L13" s="18">
        <v>18080877</v>
      </c>
      <c r="M13" s="18">
        <v>18080877</v>
      </c>
      <c r="N13" s="19">
        <v>0</v>
      </c>
      <c r="O13" s="19">
        <v>0</v>
      </c>
      <c r="P13" s="19">
        <v>0</v>
      </c>
      <c r="Q13" s="18">
        <v>18080877</v>
      </c>
      <c r="R13" s="20">
        <v>3068055</v>
      </c>
      <c r="S13" s="21">
        <v>2758610</v>
      </c>
      <c r="T13" s="20">
        <v>5966683</v>
      </c>
      <c r="U13" s="21">
        <v>12866674</v>
      </c>
      <c r="V13" s="22" t="str">
        <f t="shared" si="1"/>
        <v/>
      </c>
    </row>
  </sheetData>
  <sheetProtection password="8B50" sheet="1"/>
  <conditionalFormatting sqref="S2">
    <cfRule type="expression" dxfId="3" priority="2">
      <formula>$S$2&lt;&gt;89744708</formula>
    </cfRule>
  </conditionalFormatting>
  <conditionalFormatting sqref="U2">
    <cfRule type="expression" dxfId="2" priority="3">
      <formula>$U$2&lt;&gt;174533410</formula>
    </cfRule>
  </conditionalFormatting>
  <conditionalFormatting sqref="V2">
    <cfRule type="expression" dxfId="1" priority="1">
      <formula>OR(S2&lt;&gt;R2, U2&lt;&gt;T2)</formula>
    </cfRule>
  </conditionalFormatting>
  <conditionalFormatting sqref="V3:V13">
    <cfRule type="expression" dxfId="0" priority="4" stopIfTrue="1">
      <formula>V3="Erro: Dado Inválido"</formula>
    </cfRule>
  </conditionalFormatting>
  <dataValidations count="4">
    <dataValidation type="custom" showInputMessage="1" showErrorMessage="1" errorTitle="Erro de Validação" error="U2 deve ser igual à soma de U3 a U13" sqref="U2" xr:uid="{6F3EF7B6-B9AF-4FCA-96BD-414BC00B80D8}">
      <formula1>U2=SUM(U3:U13)</formula1>
    </dataValidation>
    <dataValidation type="custom" showInputMessage="1" showErrorMessage="1" errorTitle="Erro de Validação" error="S2 deve ser igual à soma de S3 a S13" sqref="S2" xr:uid="{24945E2A-EFC1-4AFF-BD32-8C7ADE85CE38}">
      <formula1>S2=SUM(S3:S13)</formula1>
    </dataValidation>
    <dataValidation type="custom" showInputMessage="1" showErrorMessage="1" errorTitle="Erro de Validação" error="Valor inválido em U: deve ser inteiro, ≥0, ≤ Q-S, ≤ Q e Q ≥ S+U." sqref="U3:U13" xr:uid="{0F182FDF-DAA0-4612-91F6-057501547F8A}">
      <formula1>AND(U3&gt;=0, U3=INT(U3), U3&lt;=Q3-S3, U3&lt;=Q3, Q3&gt;=S3+U3)</formula1>
    </dataValidation>
    <dataValidation type="custom" showInputMessage="1" showErrorMessage="1" errorTitle="Erro de Validação" error="Valor inválido em S: deve ser inteiro, ≥0, ≤ Q-U, ≤ Q e Q ≥ S+U." sqref="S3:S13" xr:uid="{E9EF627B-9569-4842-9209-7D18A875C13E}">
      <formula1>AND(S3&gt;=0, S3=INT(S3), S3&lt;=Q3-U3, S3&lt;=Q3, Q3&gt;=S3+U3)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3141DB16AF5F4297D81B90C783AFDE" ma:contentTypeVersion="11" ma:contentTypeDescription="Crie um novo documento." ma:contentTypeScope="" ma:versionID="c241a52325ea3d8b0a217490448e09c3">
  <xsd:schema xmlns:xsd="http://www.w3.org/2001/XMLSchema" xmlns:xs="http://www.w3.org/2001/XMLSchema" xmlns:p="http://schemas.microsoft.com/office/2006/metadata/properties" xmlns:ns2="e8a01224-3983-4da9-bb6a-e17c570edd47" xmlns:ns3="64d6813f-58d2-4704-9c0b-42af964ccad7" targetNamespace="http://schemas.microsoft.com/office/2006/metadata/properties" ma:root="true" ma:fieldsID="c6d66bfc89a969dffa042820a0806618" ns2:_="" ns3:_="">
    <xsd:import namespace="e8a01224-3983-4da9-bb6a-e17c570edd47"/>
    <xsd:import namespace="64d6813f-58d2-4704-9c0b-42af964cca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01224-3983-4da9-bb6a-e17c570ed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eb10998-98aa-4c79-ad86-5c465d50d2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6813f-58d2-4704-9c0b-42af964ccad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a6048b-1e73-471f-bced-86275b150b17}" ma:internalName="TaxCatchAll" ma:showField="CatchAllData" ma:web="64d6813f-58d2-4704-9c0b-42af964cca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d6813f-58d2-4704-9c0b-42af964ccad7" xsi:nil="true"/>
    <lcf76f155ced4ddcb4097134ff3c332f xmlns="e8a01224-3983-4da9-bb6a-e17c570edd4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26DB08-8844-4BA6-A56F-2D5A3FA3B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a01224-3983-4da9-bb6a-e17c570edd47"/>
    <ds:schemaRef ds:uri="64d6813f-58d2-4704-9c0b-42af964cca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D29A0F-A8B2-4A1B-B02F-CA1779FA3646}">
  <ds:schemaRefs>
    <ds:schemaRef ds:uri="http://schemas.microsoft.com/office/2006/metadata/properties"/>
    <ds:schemaRef ds:uri="http://schemas.microsoft.com/office/infopath/2007/PartnerControls"/>
    <ds:schemaRef ds:uri="64d6813f-58d2-4704-9c0b-42af964ccad7"/>
    <ds:schemaRef ds:uri="e8a01224-3983-4da9-bb6a-e17c570edd47"/>
  </ds:schemaRefs>
</ds:datastoreItem>
</file>

<file path=customXml/itemProps3.xml><?xml version="1.0" encoding="utf-8"?>
<ds:datastoreItem xmlns:ds="http://schemas.openxmlformats.org/officeDocument/2006/customXml" ds:itemID="{8FE51978-F614-4286-A59B-BD3BC5FD4E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22.RR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Alessandro da Silva Rocha</dc:creator>
  <cp:lastModifiedBy>Stone Bruno Coelho Barbosa</cp:lastModifiedBy>
  <dcterms:created xsi:type="dcterms:W3CDTF">2025-06-07T00:23:09Z</dcterms:created>
  <dcterms:modified xsi:type="dcterms:W3CDTF">2025-06-23T19:41:04Z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0x010100473141DB16AF5F4297D81B90C783AFDE</vt:lpwstr>
  </property>
</Properties>
</file>